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Projet Scoring" sheetId="1" r:id="rId1"/>
    <sheet name="Feuil2" sheetId="2" state="hidden" r:id="rId2"/>
    <sheet name="Feuil3" sheetId="3" state="hidden" r:id="rId3"/>
  </sheets>
  <definedNames>
    <definedName name="_xlnm.Print_Area" localSheetId="0">'Projet Scoring'!$A$2:$C$75</definedName>
  </definedNames>
  <calcPr fullCalcOnLoad="1"/>
</workbook>
</file>

<file path=xl/sharedStrings.xml><?xml version="1.0" encoding="utf-8"?>
<sst xmlns="http://schemas.openxmlformats.org/spreadsheetml/2006/main" count="111" uniqueCount="65">
  <si>
    <t>Avons-nous impliqué les utilisateurs assez tôt et assez souvent ?</t>
  </si>
  <si>
    <t>Avons-nous une relation de qualité avec les utilisateurs ?</t>
  </si>
  <si>
    <t>Avons-nous facilement créé l'implication des utilisateurs ?</t>
  </si>
  <si>
    <t>Les sponsors ont-ils un pouvoir sur l'issue du projet ?</t>
  </si>
  <si>
    <t>L'échec est-il acceptable ?</t>
  </si>
  <si>
    <t>L'équipe projet a-t-elle un intérêt dans la réussite du projet ?</t>
  </si>
  <si>
    <t>Support du management (16 points)</t>
  </si>
  <si>
    <t>Implication des utilisateurs (19 points)</t>
  </si>
  <si>
    <t>Clarté des spécifications (15 points)</t>
  </si>
  <si>
    <t>Planification du projet (11 points)</t>
  </si>
  <si>
    <t>Attentes réalistes (10 points)</t>
  </si>
  <si>
    <t>Avons-nous une priorisation des besoins ?</t>
  </si>
  <si>
    <t>Jalons de sous-projets (9 points)</t>
  </si>
  <si>
    <t>Utilisons-nous la règle des 80/20 (20% des fonctionnalités, 80% des bénéfices) ?</t>
  </si>
  <si>
    <t>Avons-nous défini des dates à respecter ?</t>
  </si>
  <si>
    <t>L'équipe projet a-t-elle intérêt à aller jusqu'au bout du projet ?</t>
  </si>
  <si>
    <t>Equipe compétente (8 points)</t>
  </si>
  <si>
    <t>Tous les acteurs partagent-ils la même vision ?</t>
  </si>
  <si>
    <t>Travail acharné &amp; équipe concentrée (3 points)</t>
  </si>
  <si>
    <t>L'équipe peut-elle se concentrer sur des livrables quantifiables ?</t>
  </si>
  <si>
    <t>Chaque membre dispose t-il d'une partie de la propriété du projet ?</t>
  </si>
  <si>
    <t>Tous les acteurs travaillent-ils ensemble ?</t>
  </si>
  <si>
    <t>Construisons-nous des rapports de confiance ?</t>
  </si>
  <si>
    <t>N</t>
  </si>
  <si>
    <t>Score</t>
  </si>
  <si>
    <t>Cible</t>
  </si>
  <si>
    <t>Ecart</t>
  </si>
  <si>
    <t>Y</t>
  </si>
  <si>
    <t>Evaluation des facteurs clefs de succès du projet</t>
  </si>
  <si>
    <t>&lt;Nom_Projet&gt; - Score global :</t>
  </si>
  <si>
    <t>Avons-nous une vision claire de l'architecture fonctionnelle cible ?</t>
  </si>
  <si>
    <t>Disposons-nous des analyses fonctionnelles rédigées par les groupes de travail ?</t>
  </si>
  <si>
    <t>Avons-nous réalisé une évaluation de risques coût/délai/qualité ?</t>
  </si>
  <si>
    <t>Avons-nous monté un dossier contenant des scénarios avec options ?</t>
  </si>
  <si>
    <t>Avons-nous dégagé ce dont les utilisateurs avaient besoin (transparence, temps, moyens) ?</t>
  </si>
  <si>
    <t>Avons-nous les bons utilisateurs, notamment les utilisateurs clefs sur l'analyse et les tests ?</t>
  </si>
  <si>
    <t>Disposons-nous des sponsors clefs - côté MOE et MOA?</t>
  </si>
  <si>
    <t>Avons-nous un plan projet bien défini : rôles &amp; responsabilits, chef de projet … ?</t>
  </si>
  <si>
    <t>Avons-nous une formalisation du problème sur le système existant ?</t>
  </si>
  <si>
    <t>Avons-nous une formalisation de la solution à atteindre ?</t>
  </si>
  <si>
    <t>Avons-nous des étapes atteignables - le planning est-il réaliste ?</t>
  </si>
  <si>
    <t>Avons-nous des spécifications figées et partagées ?</t>
  </si>
  <si>
    <t>Disposons-nous des bonnes compétences chez les membres de l'équipe projet ?</t>
  </si>
  <si>
    <t>Sommes-nous capables de mesurer la réussite du projet (facteurs clefs objectifs) ?</t>
  </si>
  <si>
    <t>Le chef de projet est-il compétent (compréhension, organisation, anticipation) ?</t>
  </si>
  <si>
    <t>Pouvons-nous gérer le changement ? Le projet est-il en phase avec la maturité  du groupe ?</t>
  </si>
  <si>
    <t>Pouvons-nous prototyper les fonctions clefs avant d'engager de lourds développements ?</t>
  </si>
  <si>
    <t>Réalisons-nous une conception descendante (big picture puis lotissement détaillé) ?</t>
  </si>
  <si>
    <t>Utilisons-nous un outil de prototypage pour accélerer les phases de validation ?</t>
  </si>
  <si>
    <t>Pouvons-nous mesurer le progrès dans l'avancement du projet ?</t>
  </si>
  <si>
    <t>Propriété du projet - Plan d'assurance Qualité (6 points)</t>
  </si>
  <si>
    <t>Avons-nous défini les rôles de chaque membre ?</t>
  </si>
  <si>
    <t>Disposons-nous d'une organisation formalisée (procédures, comités) ?</t>
  </si>
  <si>
    <t>Est-ce que chacun connaît bien son rôle et l'accepte ?</t>
  </si>
  <si>
    <t>Des "incentives" sont-elles associées au succès du projet ?</t>
  </si>
  <si>
    <t>Connaissons-nous les compétences requises pour l'aboutissement du projet ?</t>
  </si>
  <si>
    <t>Disposons-nous des bonnes ressources côté informatique &amp; fonctionnel ?</t>
  </si>
  <si>
    <t>Avons-nous un programme de formation sérieux ?</t>
  </si>
  <si>
    <t>Un plan de tests détaillé a t-il été formalisé ?</t>
  </si>
  <si>
    <t>Des indicateurs de suivi des tests ont-ils été défini et expliqué aux utilisateurs ?</t>
  </si>
  <si>
    <t>Tests &amp; recette de l'application (3 points)</t>
  </si>
  <si>
    <t>Un tableau de bord d'avancement des tests est-il communiqué toutes les semaines ?</t>
  </si>
  <si>
    <t>Les procédures de correction des anomalies sont-elles efficientes et efficaces ?</t>
  </si>
  <si>
    <t>Une structure de gestion des tests a t-elle été prévues (utilisateurs, base test, outil suivi, accompagnement) ?</t>
  </si>
  <si>
    <t>www.qualite-management.com sur la base des analyses du Standish Group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</si>
</sst>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4">
    <font>
      <sz val="10"/>
      <name val="Arial"/>
      <family val="0"/>
    </font>
    <font>
      <sz val="10"/>
      <name val="Book Antiqua"/>
      <family val="1"/>
    </font>
    <font>
      <b/>
      <sz val="10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8.0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9" fontId="3" fillId="0" borderId="0" xfId="50" applyFont="1" applyAlignment="1">
      <alignment/>
    </xf>
    <xf numFmtId="0" fontId="4" fillId="0" borderId="0" xfId="0" applyFont="1" applyAlignment="1">
      <alignment horizontal="right"/>
    </xf>
    <xf numFmtId="9" fontId="2" fillId="0" borderId="0" xfId="50" applyFont="1" applyAlignment="1">
      <alignment/>
    </xf>
    <xf numFmtId="0" fontId="2" fillId="33" borderId="0" xfId="0" applyFont="1" applyFill="1" applyAlignment="1">
      <alignment/>
    </xf>
    <xf numFmtId="9" fontId="2" fillId="33" borderId="0" xfId="5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725"/>
          <c:w val="0.98975"/>
          <c:h val="0.93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Feuil2!$B$1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Feuil2!$A$2:$A$11</c:f>
              <c:strCache>
                <c:ptCount val="10"/>
                <c:pt idx="0">
                  <c:v>Travail acharné &amp; équipe concentrée (3 points)</c:v>
                </c:pt>
                <c:pt idx="1">
                  <c:v>Tests &amp; recette de l'application (3 points)</c:v>
                </c:pt>
                <c:pt idx="2">
                  <c:v>Propriété du projet - Plan d'assurance Qualité (6 points)</c:v>
                </c:pt>
                <c:pt idx="3">
                  <c:v>Equipe compétente (8 points)</c:v>
                </c:pt>
                <c:pt idx="4">
                  <c:v>Jalons de sous-projets (9 points)</c:v>
                </c:pt>
                <c:pt idx="5">
                  <c:v>Attentes réalistes (10 points)</c:v>
                </c:pt>
                <c:pt idx="6">
                  <c:v>Planification du projet (11 points)</c:v>
                </c:pt>
                <c:pt idx="7">
                  <c:v>Clarté des spécifications (15 points)</c:v>
                </c:pt>
                <c:pt idx="8">
                  <c:v>Support du management (16 points)</c:v>
                </c:pt>
                <c:pt idx="9">
                  <c:v>Implication des utilisateurs (19 points)</c:v>
                </c:pt>
              </c:strCache>
            </c:strRef>
          </c:cat>
          <c:val>
            <c:numRef>
              <c:f>Feuil2!$B$2:$B$11</c:f>
              <c:numCache>
                <c:ptCount val="10"/>
                <c:pt idx="0">
                  <c:v>0</c:v>
                </c:pt>
                <c:pt idx="1">
                  <c:v>1.2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8.8</c:v>
                </c:pt>
                <c:pt idx="7">
                  <c:v>6</c:v>
                </c:pt>
                <c:pt idx="8">
                  <c:v>6.4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Feuil2!$C$1</c:f>
              <c:strCache>
                <c:ptCount val="1"/>
                <c:pt idx="0">
                  <c:v>Ecart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Feuil2!$A$2:$A$11</c:f>
              <c:strCache>
                <c:ptCount val="10"/>
                <c:pt idx="0">
                  <c:v>Travail acharné &amp; équipe concentrée (3 points)</c:v>
                </c:pt>
                <c:pt idx="1">
                  <c:v>Tests &amp; recette de l'application (3 points)</c:v>
                </c:pt>
                <c:pt idx="2">
                  <c:v>Propriété du projet - Plan d'assurance Qualité (6 points)</c:v>
                </c:pt>
                <c:pt idx="3">
                  <c:v>Equipe compétente (8 points)</c:v>
                </c:pt>
                <c:pt idx="4">
                  <c:v>Jalons de sous-projets (9 points)</c:v>
                </c:pt>
                <c:pt idx="5">
                  <c:v>Attentes réalistes (10 points)</c:v>
                </c:pt>
                <c:pt idx="6">
                  <c:v>Planification du projet (11 points)</c:v>
                </c:pt>
                <c:pt idx="7">
                  <c:v>Clarté des spécifications (15 points)</c:v>
                </c:pt>
                <c:pt idx="8">
                  <c:v>Support du management (16 points)</c:v>
                </c:pt>
                <c:pt idx="9">
                  <c:v>Implication des utilisateurs (19 points)</c:v>
                </c:pt>
              </c:strCache>
            </c:strRef>
          </c:cat>
          <c:val>
            <c:numRef>
              <c:f>Feuil2!$C$2:$C$11</c:f>
              <c:numCache>
                <c:ptCount val="10"/>
                <c:pt idx="0">
                  <c:v>3</c:v>
                </c:pt>
                <c:pt idx="1">
                  <c:v>1.8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2.1999999999999993</c:v>
                </c:pt>
                <c:pt idx="7">
                  <c:v>9</c:v>
                </c:pt>
                <c:pt idx="8">
                  <c:v>9.6</c:v>
                </c:pt>
                <c:pt idx="9">
                  <c:v>19</c:v>
                </c:pt>
              </c:numCache>
            </c:numRef>
          </c:val>
        </c:ser>
        <c:overlap val="100"/>
        <c:axId val="20742878"/>
        <c:axId val="52468175"/>
      </c:barChart>
      <c:catAx>
        <c:axId val="20742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68175"/>
        <c:crosses val="autoZero"/>
        <c:auto val="1"/>
        <c:lblOffset val="100"/>
        <c:tickLblSkip val="1"/>
        <c:noMultiLvlLbl val="0"/>
      </c:catAx>
      <c:valAx>
        <c:axId val="52468175"/>
        <c:scaling>
          <c:orientation val="minMax"/>
        </c:scaling>
        <c:axPos val="b"/>
        <c:delete val="1"/>
        <c:majorTickMark val="out"/>
        <c:minorTickMark val="none"/>
        <c:tickLblPos val="nextTo"/>
        <c:crossAx val="20742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25"/>
          <c:y val="0.82525"/>
          <c:w val="0.0762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85725</xdr:rowOff>
    </xdr:from>
    <xdr:to>
      <xdr:col>2</xdr:col>
      <xdr:colOff>371475</xdr:colOff>
      <xdr:row>4</xdr:row>
      <xdr:rowOff>2895600</xdr:rowOff>
    </xdr:to>
    <xdr:graphicFrame>
      <xdr:nvGraphicFramePr>
        <xdr:cNvPr id="1" name="Chart 1"/>
        <xdr:cNvGraphicFramePr/>
      </xdr:nvGraphicFramePr>
      <xdr:xfrm>
        <a:off x="114300" y="885825"/>
        <a:ext cx="65817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5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3.8515625" style="2" customWidth="1"/>
    <col min="2" max="2" width="91.00390625" style="3" bestFit="1" customWidth="1"/>
    <col min="3" max="3" width="6.00390625" style="3" customWidth="1"/>
    <col min="4" max="4" width="6.00390625" style="3" hidden="1" customWidth="1"/>
    <col min="5" max="6" width="6.00390625" style="2" hidden="1" customWidth="1"/>
    <col min="7" max="16384" width="11.421875" style="3" customWidth="1"/>
  </cols>
  <sheetData>
    <row r="1" ht="13.5" thickBot="1"/>
    <row r="2" spans="2:3" ht="18.75" thickBot="1">
      <c r="B2" s="12" t="s">
        <v>28</v>
      </c>
      <c r="C2" s="13"/>
    </row>
    <row r="3" spans="2:6" s="2" customFormat="1" ht="18">
      <c r="B3" s="4" t="s">
        <v>29</v>
      </c>
      <c r="C3" s="5">
        <f>E3/F3</f>
        <v>0.22400000000000003</v>
      </c>
      <c r="E3" s="2">
        <f>SUM(E5:E65536)</f>
        <v>22.400000000000002</v>
      </c>
      <c r="F3" s="2">
        <f>SUM(F5:F65536)</f>
        <v>100</v>
      </c>
    </row>
    <row r="4" spans="2:3" s="2" customFormat="1" ht="12.75">
      <c r="B4" s="6" t="s">
        <v>64</v>
      </c>
      <c r="C4" s="7"/>
    </row>
    <row r="5" ht="234.75" customHeight="1"/>
    <row r="6" spans="1:6" s="2" customFormat="1" ht="12.75">
      <c r="A6" s="8" t="s">
        <v>7</v>
      </c>
      <c r="B6" s="8"/>
      <c r="C6" s="9">
        <f>E6/F6</f>
        <v>0</v>
      </c>
      <c r="D6" s="2">
        <v>5</v>
      </c>
      <c r="E6" s="2">
        <f>SUM(D7:D11)</f>
        <v>0</v>
      </c>
      <c r="F6" s="2">
        <v>19</v>
      </c>
    </row>
    <row r="7" spans="2:4" ht="12.75">
      <c r="B7" s="3" t="s">
        <v>35</v>
      </c>
      <c r="C7" s="11" t="s">
        <v>23</v>
      </c>
      <c r="D7" s="3">
        <f>IF(C7="O",F$6/D$6,0)</f>
        <v>0</v>
      </c>
    </row>
    <row r="8" spans="2:4" ht="12.75">
      <c r="B8" s="3" t="s">
        <v>0</v>
      </c>
      <c r="C8" s="11" t="s">
        <v>23</v>
      </c>
      <c r="D8" s="3">
        <f>IF(C8="O",F$6/D$6,0)</f>
        <v>0</v>
      </c>
    </row>
    <row r="9" spans="2:4" ht="12.75">
      <c r="B9" s="3" t="s">
        <v>1</v>
      </c>
      <c r="C9" s="11" t="s">
        <v>23</v>
      </c>
      <c r="D9" s="3">
        <f>IF(C9="O",F$6/D$6,0)</f>
        <v>0</v>
      </c>
    </row>
    <row r="10" spans="2:4" ht="12.75">
      <c r="B10" s="3" t="s">
        <v>2</v>
      </c>
      <c r="C10" s="11" t="s">
        <v>23</v>
      </c>
      <c r="D10" s="3">
        <f>IF(C10="O",F$6/D$6,0)</f>
        <v>0</v>
      </c>
    </row>
    <row r="11" spans="2:4" ht="12.75">
      <c r="B11" s="3" t="s">
        <v>34</v>
      </c>
      <c r="C11" s="11" t="s">
        <v>23</v>
      </c>
      <c r="D11" s="3">
        <f>IF(C11="O",F$6/D$6,0)</f>
        <v>0</v>
      </c>
    </row>
    <row r="13" spans="1:6" s="2" customFormat="1" ht="12.75">
      <c r="A13" s="8" t="s">
        <v>6</v>
      </c>
      <c r="B13" s="8"/>
      <c r="C13" s="9">
        <f>E13/F13</f>
        <v>0.4</v>
      </c>
      <c r="E13" s="2">
        <f>SUM(D14:D18)</f>
        <v>6.4</v>
      </c>
      <c r="F13" s="2">
        <v>16</v>
      </c>
    </row>
    <row r="14" spans="2:4" ht="12.75">
      <c r="B14" s="3" t="s">
        <v>36</v>
      </c>
      <c r="C14" s="11" t="s">
        <v>23</v>
      </c>
      <c r="D14" s="3">
        <f>IF(C14="Y",3.2,0)</f>
        <v>0</v>
      </c>
    </row>
    <row r="15" spans="2:4" ht="12.75">
      <c r="B15" s="3" t="s">
        <v>3</v>
      </c>
      <c r="C15" s="11" t="s">
        <v>23</v>
      </c>
      <c r="D15" s="3">
        <f>IF(C15="Y",3.2,0)</f>
        <v>0</v>
      </c>
    </row>
    <row r="16" spans="2:4" ht="12.75">
      <c r="B16" s="3" t="s">
        <v>4</v>
      </c>
      <c r="C16" s="11" t="s">
        <v>27</v>
      </c>
      <c r="D16" s="3">
        <f>IF(C16="Y",3.2,0)</f>
        <v>3.2</v>
      </c>
    </row>
    <row r="17" spans="2:4" ht="12.75">
      <c r="B17" s="3" t="s">
        <v>37</v>
      </c>
      <c r="C17" s="11" t="s">
        <v>23</v>
      </c>
      <c r="D17" s="3">
        <f>IF(C17="Y",3.2,0)</f>
        <v>0</v>
      </c>
    </row>
    <row r="18" spans="2:4" ht="12.75">
      <c r="B18" s="3" t="s">
        <v>5</v>
      </c>
      <c r="C18" s="11" t="s">
        <v>27</v>
      </c>
      <c r="D18" s="3">
        <f>IF(C18="Y",3.2,0)</f>
        <v>3.2</v>
      </c>
    </row>
    <row r="20" spans="1:6" s="2" customFormat="1" ht="12.75">
      <c r="A20" s="8" t="s">
        <v>8</v>
      </c>
      <c r="B20" s="8"/>
      <c r="C20" s="9">
        <f>E20/F20</f>
        <v>0.4</v>
      </c>
      <c r="E20" s="2">
        <f>SUM(D21:D26)</f>
        <v>6</v>
      </c>
      <c r="F20" s="2">
        <v>15</v>
      </c>
    </row>
    <row r="21" spans="2:4" ht="12.75">
      <c r="B21" s="3" t="s">
        <v>30</v>
      </c>
      <c r="C21" s="11" t="s">
        <v>27</v>
      </c>
      <c r="D21" s="3">
        <f>IF(C21="Y",3,0)</f>
        <v>3</v>
      </c>
    </row>
    <row r="22" spans="2:4" ht="12.75">
      <c r="B22" s="3" t="s">
        <v>31</v>
      </c>
      <c r="C22" s="11" t="s">
        <v>23</v>
      </c>
      <c r="D22" s="3">
        <f>IF(C22="Y",3,0)</f>
        <v>0</v>
      </c>
    </row>
    <row r="23" spans="2:4" ht="12.75">
      <c r="B23" s="3" t="s">
        <v>32</v>
      </c>
      <c r="C23" s="11" t="s">
        <v>23</v>
      </c>
      <c r="D23" s="3">
        <f>IF(C23="Y",3,0)</f>
        <v>0</v>
      </c>
    </row>
    <row r="24" spans="2:4" ht="12.75">
      <c r="B24" s="3" t="s">
        <v>33</v>
      </c>
      <c r="C24" s="11" t="s">
        <v>23</v>
      </c>
      <c r="D24" s="3">
        <f>IF(C24="Y",3,0)</f>
        <v>0</v>
      </c>
    </row>
    <row r="25" spans="2:4" ht="12.75">
      <c r="B25" s="3" t="s">
        <v>41</v>
      </c>
      <c r="C25" s="11" t="s">
        <v>23</v>
      </c>
      <c r="D25" s="3">
        <f>IF(C25="Y",2.2,0)</f>
        <v>0</v>
      </c>
    </row>
    <row r="26" spans="2:4" ht="12.75">
      <c r="B26" s="3" t="s">
        <v>43</v>
      </c>
      <c r="C26" s="11" t="s">
        <v>27</v>
      </c>
      <c r="D26" s="3">
        <f>IF(C26="Y",3,0)</f>
        <v>3</v>
      </c>
    </row>
    <row r="27" ht="12.75">
      <c r="C27" s="11"/>
    </row>
    <row r="28" spans="1:6" ht="12.75">
      <c r="A28" s="8" t="s">
        <v>9</v>
      </c>
      <c r="B28" s="8"/>
      <c r="C28" s="9">
        <f>E28/F28</f>
        <v>0.8</v>
      </c>
      <c r="D28" s="2"/>
      <c r="E28" s="2">
        <f>SUM(D29:D33)</f>
        <v>8.8</v>
      </c>
      <c r="F28" s="2">
        <v>11</v>
      </c>
    </row>
    <row r="29" spans="2:4" ht="12.75">
      <c r="B29" s="3" t="s">
        <v>38</v>
      </c>
      <c r="C29" s="11" t="s">
        <v>27</v>
      </c>
      <c r="D29" s="3">
        <f>IF(C29="Y",2.2,0)</f>
        <v>2.2</v>
      </c>
    </row>
    <row r="30" spans="2:4" ht="12.75">
      <c r="B30" s="3" t="s">
        <v>39</v>
      </c>
      <c r="C30" s="11" t="s">
        <v>27</v>
      </c>
      <c r="D30" s="3">
        <f>IF(C30="Y",2.2,0)</f>
        <v>2.2</v>
      </c>
    </row>
    <row r="31" spans="2:4" ht="12.75">
      <c r="B31" s="3" t="s">
        <v>42</v>
      </c>
      <c r="C31" s="11" t="s">
        <v>27</v>
      </c>
      <c r="D31" s="3">
        <f>IF(C31="Y",2.2,0)</f>
        <v>2.2</v>
      </c>
    </row>
    <row r="32" spans="2:4" ht="12.75">
      <c r="B32" s="3" t="s">
        <v>44</v>
      </c>
      <c r="C32" s="11" t="s">
        <v>27</v>
      </c>
      <c r="D32" s="3">
        <f>IF(C32="Y",2.2,0)</f>
        <v>2.2</v>
      </c>
    </row>
    <row r="33" spans="2:4" ht="12.75">
      <c r="B33" s="3" t="s">
        <v>40</v>
      </c>
      <c r="C33" s="11" t="s">
        <v>23</v>
      </c>
      <c r="D33" s="3">
        <f>IF(C33="Y",2.2,0)</f>
        <v>0</v>
      </c>
    </row>
    <row r="35" spans="1:6" ht="12.75">
      <c r="A35" s="8" t="s">
        <v>10</v>
      </c>
      <c r="B35" s="10"/>
      <c r="C35" s="9">
        <f>E35/F35</f>
        <v>0</v>
      </c>
      <c r="E35" s="2">
        <f>SUM(D36:D38)</f>
        <v>0</v>
      </c>
      <c r="F35" s="2">
        <v>10</v>
      </c>
    </row>
    <row r="36" spans="2:4" ht="12.75">
      <c r="B36" s="3" t="s">
        <v>11</v>
      </c>
      <c r="C36" s="11" t="s">
        <v>23</v>
      </c>
      <c r="D36" s="3">
        <f>IF(C36="Y",2,0)</f>
        <v>0</v>
      </c>
    </row>
    <row r="37" spans="2:4" ht="12.75">
      <c r="B37" s="3" t="s">
        <v>45</v>
      </c>
      <c r="C37" s="11" t="s">
        <v>23</v>
      </c>
      <c r="D37" s="3">
        <f>IF(C37="Y",2,0)</f>
        <v>0</v>
      </c>
    </row>
    <row r="38" spans="2:4" ht="12.75">
      <c r="B38" s="3" t="s">
        <v>46</v>
      </c>
      <c r="C38" s="11" t="s">
        <v>23</v>
      </c>
      <c r="D38" s="3">
        <f>IF(C38="Y",2,0)</f>
        <v>0</v>
      </c>
    </row>
    <row r="39" ht="12.75" hidden="1"/>
    <row r="40" ht="12.75" hidden="1"/>
    <row r="42" spans="1:6" ht="12.75">
      <c r="A42" s="8" t="s">
        <v>12</v>
      </c>
      <c r="B42" s="10"/>
      <c r="C42" s="9">
        <f>E42/F42</f>
        <v>0</v>
      </c>
      <c r="E42" s="2">
        <f>SUM(D43:D47)</f>
        <v>0</v>
      </c>
      <c r="F42" s="2">
        <v>9</v>
      </c>
    </row>
    <row r="43" spans="2:4" ht="12.75">
      <c r="B43" s="3" t="s">
        <v>13</v>
      </c>
      <c r="C43" s="11" t="s">
        <v>23</v>
      </c>
      <c r="D43" s="3">
        <f>IF(C43="Y",1.8,0)</f>
        <v>0</v>
      </c>
    </row>
    <row r="44" spans="2:4" ht="12.75">
      <c r="B44" s="3" t="s">
        <v>47</v>
      </c>
      <c r="C44" s="11" t="s">
        <v>23</v>
      </c>
      <c r="D44" s="3">
        <f>IF(C44="Y",1.8,0)</f>
        <v>0</v>
      </c>
    </row>
    <row r="45" spans="2:4" ht="12.75">
      <c r="B45" s="3" t="s">
        <v>14</v>
      </c>
      <c r="C45" s="11" t="s">
        <v>23</v>
      </c>
      <c r="D45" s="3">
        <f>IF(C45="Y",1.8,0)</f>
        <v>0</v>
      </c>
    </row>
    <row r="46" spans="2:4" ht="12.75">
      <c r="B46" s="3" t="s">
        <v>48</v>
      </c>
      <c r="C46" s="11" t="s">
        <v>23</v>
      </c>
      <c r="D46" s="3">
        <f>IF(C46="Y",1.8,0)</f>
        <v>0</v>
      </c>
    </row>
    <row r="47" spans="2:4" ht="12.75">
      <c r="B47" s="3" t="s">
        <v>49</v>
      </c>
      <c r="C47" s="11" t="s">
        <v>23</v>
      </c>
      <c r="D47" s="3">
        <f>IF(C47="Y",1.8,0)</f>
        <v>0</v>
      </c>
    </row>
    <row r="49" spans="1:6" ht="12.75">
      <c r="A49" s="8" t="s">
        <v>16</v>
      </c>
      <c r="B49" s="10"/>
      <c r="C49" s="9">
        <f>E49/F49</f>
        <v>0</v>
      </c>
      <c r="E49" s="2">
        <f>SUM(D50:D53)</f>
        <v>0</v>
      </c>
      <c r="F49" s="2">
        <v>8</v>
      </c>
    </row>
    <row r="50" spans="2:4" ht="12.75">
      <c r="B50" s="3" t="s">
        <v>55</v>
      </c>
      <c r="C50" s="11" t="s">
        <v>23</v>
      </c>
      <c r="D50" s="3">
        <f>IF(C50="Y",1.6,0)</f>
        <v>0</v>
      </c>
    </row>
    <row r="51" spans="2:4" ht="12.75">
      <c r="B51" s="3" t="s">
        <v>56</v>
      </c>
      <c r="C51" s="11" t="s">
        <v>23</v>
      </c>
      <c r="D51" s="3">
        <f>IF(C51="Y",1.6,0)</f>
        <v>0</v>
      </c>
    </row>
    <row r="52" spans="2:4" ht="12.75">
      <c r="B52" s="3" t="s">
        <v>57</v>
      </c>
      <c r="C52" s="11" t="s">
        <v>23</v>
      </c>
      <c r="D52" s="3">
        <f>IF(C52="Y",1.6,0)</f>
        <v>0</v>
      </c>
    </row>
    <row r="53" spans="2:4" ht="12.75">
      <c r="B53" s="3" t="s">
        <v>15</v>
      </c>
      <c r="C53" s="11" t="s">
        <v>23</v>
      </c>
      <c r="D53" s="3">
        <f>IF(C53="Y",1.6,0)</f>
        <v>0</v>
      </c>
    </row>
    <row r="54" ht="12.75" hidden="1"/>
    <row r="56" spans="1:6" ht="12.75">
      <c r="A56" s="8" t="s">
        <v>50</v>
      </c>
      <c r="B56" s="10"/>
      <c r="C56" s="9">
        <f>E56/F56</f>
        <v>0</v>
      </c>
      <c r="E56" s="2">
        <f>SUM(D57:D61)</f>
        <v>0</v>
      </c>
      <c r="F56" s="2">
        <v>6</v>
      </c>
    </row>
    <row r="57" spans="2:4" ht="12.75">
      <c r="B57" s="3" t="s">
        <v>51</v>
      </c>
      <c r="C57" s="11" t="s">
        <v>23</v>
      </c>
      <c r="D57" s="3">
        <f>IF(C57="Y",1.2,0)</f>
        <v>0</v>
      </c>
    </row>
    <row r="58" spans="2:4" ht="12.75">
      <c r="B58" s="3" t="s">
        <v>52</v>
      </c>
      <c r="C58" s="11" t="s">
        <v>23</v>
      </c>
      <c r="D58" s="3">
        <f>IF(C58="Y",1.2,0)</f>
        <v>0</v>
      </c>
    </row>
    <row r="59" spans="2:4" ht="12.75">
      <c r="B59" s="3" t="s">
        <v>53</v>
      </c>
      <c r="C59" s="11" t="s">
        <v>23</v>
      </c>
      <c r="D59" s="3">
        <f>IF(C59="Y",1.2,0)</f>
        <v>0</v>
      </c>
    </row>
    <row r="60" spans="2:4" ht="12.75">
      <c r="B60" s="3" t="s">
        <v>54</v>
      </c>
      <c r="C60" s="11" t="s">
        <v>23</v>
      </c>
      <c r="D60" s="3">
        <f>IF(C60="Y",1.2,0)</f>
        <v>0</v>
      </c>
    </row>
    <row r="61" spans="2:4" ht="12.75">
      <c r="B61" s="3" t="s">
        <v>17</v>
      </c>
      <c r="C61" s="11" t="s">
        <v>23</v>
      </c>
      <c r="D61" s="3">
        <f>IF(C61="Y",1.2,0)</f>
        <v>0</v>
      </c>
    </row>
    <row r="63" spans="1:6" ht="12.75">
      <c r="A63" s="8" t="s">
        <v>60</v>
      </c>
      <c r="B63" s="10"/>
      <c r="C63" s="9">
        <f>E63/F63</f>
        <v>0.39999999999999997</v>
      </c>
      <c r="E63" s="2">
        <f>SUM(D64:D69)</f>
        <v>1.2</v>
      </c>
      <c r="F63" s="2">
        <v>3</v>
      </c>
    </row>
    <row r="64" spans="2:4" ht="12.75">
      <c r="B64" s="3" t="s">
        <v>58</v>
      </c>
      <c r="C64" s="11" t="s">
        <v>23</v>
      </c>
      <c r="D64" s="3">
        <f aca="true" t="shared" si="0" ref="D64:D69">IF(C64="Y",1.2,0)</f>
        <v>0</v>
      </c>
    </row>
    <row r="65" spans="2:4" ht="12.75">
      <c r="B65" s="3" t="s">
        <v>63</v>
      </c>
      <c r="C65" s="11" t="s">
        <v>23</v>
      </c>
      <c r="D65" s="3">
        <f t="shared" si="0"/>
        <v>0</v>
      </c>
    </row>
    <row r="66" spans="2:4" ht="12.75">
      <c r="B66" s="3" t="s">
        <v>59</v>
      </c>
      <c r="C66" s="11" t="s">
        <v>23</v>
      </c>
      <c r="D66" s="3">
        <f t="shared" si="0"/>
        <v>0</v>
      </c>
    </row>
    <row r="67" spans="2:4" ht="12.75">
      <c r="B67" s="3" t="s">
        <v>61</v>
      </c>
      <c r="C67" s="11" t="s">
        <v>23</v>
      </c>
      <c r="D67" s="3">
        <f t="shared" si="0"/>
        <v>0</v>
      </c>
    </row>
    <row r="68" spans="2:4" ht="12.75">
      <c r="B68" s="3" t="s">
        <v>62</v>
      </c>
      <c r="C68" s="11" t="s">
        <v>27</v>
      </c>
      <c r="D68" s="3">
        <f t="shared" si="0"/>
        <v>1.2</v>
      </c>
    </row>
    <row r="69" spans="3:4" ht="12.75">
      <c r="C69" s="11" t="s">
        <v>23</v>
      </c>
      <c r="D69" s="3">
        <f t="shared" si="0"/>
        <v>0</v>
      </c>
    </row>
    <row r="70" ht="12.75">
      <c r="C70" s="11"/>
    </row>
    <row r="71" spans="1:6" ht="12.75">
      <c r="A71" s="8" t="s">
        <v>18</v>
      </c>
      <c r="B71" s="10"/>
      <c r="C71" s="9">
        <f>E71/F71</f>
        <v>0</v>
      </c>
      <c r="E71" s="2">
        <f>SUM(D72:D75)</f>
        <v>0</v>
      </c>
      <c r="F71" s="2">
        <v>3</v>
      </c>
    </row>
    <row r="72" spans="2:4" ht="12.75">
      <c r="B72" s="3" t="s">
        <v>19</v>
      </c>
      <c r="C72" s="11" t="s">
        <v>23</v>
      </c>
      <c r="D72" s="3">
        <f>IF(C72="Y",0.6,0)</f>
        <v>0</v>
      </c>
    </row>
    <row r="73" spans="2:4" ht="12.75">
      <c r="B73" s="3" t="s">
        <v>20</v>
      </c>
      <c r="C73" s="11" t="s">
        <v>23</v>
      </c>
      <c r="D73" s="3">
        <f>IF(C73="Y",0.6,0)</f>
        <v>0</v>
      </c>
    </row>
    <row r="74" spans="2:4" ht="12.75">
      <c r="B74" s="3" t="s">
        <v>21</v>
      </c>
      <c r="C74" s="11" t="s">
        <v>23</v>
      </c>
      <c r="D74" s="3">
        <f>IF(C74="Y",0.6,0)</f>
        <v>0</v>
      </c>
    </row>
    <row r="75" spans="2:4" ht="12.75">
      <c r="B75" s="3" t="s">
        <v>22</v>
      </c>
      <c r="C75" s="11" t="s">
        <v>23</v>
      </c>
      <c r="D75" s="3">
        <f>IF(C75="Y",0.6,0)</f>
        <v>0</v>
      </c>
    </row>
  </sheetData>
  <sheetProtection/>
  <mergeCells count="1">
    <mergeCell ref="B2:C2"/>
  </mergeCells>
  <dataValidations count="1">
    <dataValidation type="list" allowBlank="1" showInputMessage="1" showErrorMessage="1" sqref="C7:C11 C14:C18 C21:C27 C29:C33 C36:C38 C43:C47 C50:C53 C57:C61 C64:C70 C72:C75">
      <formula1>"Y,N"</formula1>
    </dataValidation>
  </dataValidations>
  <printOptions/>
  <pageMargins left="0.7874015748031497" right="0.7874015748031497" top="0.52" bottom="0.27" header="0.42" footer="0.16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1.57421875" style="0" bestFit="1" customWidth="1"/>
  </cols>
  <sheetData>
    <row r="1" spans="2:4" ht="12.75">
      <c r="B1" t="s">
        <v>24</v>
      </c>
      <c r="C1" t="s">
        <v>26</v>
      </c>
      <c r="D1" t="s">
        <v>25</v>
      </c>
    </row>
    <row r="2" spans="1:4" ht="13.5">
      <c r="A2" s="1" t="str">
        <f>'Projet Scoring'!A71</f>
        <v>Travail acharné &amp; équipe concentrée (3 points)</v>
      </c>
      <c r="B2" s="1">
        <f>'Projet Scoring'!E71</f>
        <v>0</v>
      </c>
      <c r="C2">
        <f aca="true" t="shared" si="0" ref="C2:C11">D2-B2</f>
        <v>3</v>
      </c>
      <c r="D2" s="1">
        <f>'Projet Scoring'!F71</f>
        <v>3</v>
      </c>
    </row>
    <row r="3" spans="1:4" ht="13.5">
      <c r="A3" s="1" t="str">
        <f>'Projet Scoring'!A63</f>
        <v>Tests &amp; recette de l'application (3 points)</v>
      </c>
      <c r="B3" s="1">
        <f>'Projet Scoring'!E63</f>
        <v>1.2</v>
      </c>
      <c r="C3">
        <f t="shared" si="0"/>
        <v>1.8</v>
      </c>
      <c r="D3" s="1">
        <f>'Projet Scoring'!F63</f>
        <v>3</v>
      </c>
    </row>
    <row r="4" spans="1:4" ht="13.5">
      <c r="A4" s="1" t="str">
        <f>'Projet Scoring'!A56</f>
        <v>Propriété du projet - Plan d'assurance Qualité (6 points)</v>
      </c>
      <c r="B4" s="1">
        <f>'Projet Scoring'!E56</f>
        <v>0</v>
      </c>
      <c r="C4">
        <f t="shared" si="0"/>
        <v>6</v>
      </c>
      <c r="D4" s="1">
        <f>'Projet Scoring'!F56</f>
        <v>6</v>
      </c>
    </row>
    <row r="5" spans="1:4" ht="13.5">
      <c r="A5" s="1" t="str">
        <f>'Projet Scoring'!A49</f>
        <v>Equipe compétente (8 points)</v>
      </c>
      <c r="B5" s="1">
        <f>'Projet Scoring'!E49</f>
        <v>0</v>
      </c>
      <c r="C5">
        <f t="shared" si="0"/>
        <v>8</v>
      </c>
      <c r="D5" s="1">
        <f>'Projet Scoring'!F49</f>
        <v>8</v>
      </c>
    </row>
    <row r="6" spans="1:4" ht="13.5">
      <c r="A6" s="1" t="str">
        <f>'Projet Scoring'!A42</f>
        <v>Jalons de sous-projets (9 points)</v>
      </c>
      <c r="B6" s="1">
        <f>'Projet Scoring'!E42</f>
        <v>0</v>
      </c>
      <c r="C6">
        <f t="shared" si="0"/>
        <v>9</v>
      </c>
      <c r="D6" s="1">
        <f>'Projet Scoring'!F42</f>
        <v>9</v>
      </c>
    </row>
    <row r="7" spans="1:4" ht="13.5">
      <c r="A7" s="1" t="str">
        <f>'Projet Scoring'!A35</f>
        <v>Attentes réalistes (10 points)</v>
      </c>
      <c r="B7" s="1">
        <f>'Projet Scoring'!E35</f>
        <v>0</v>
      </c>
      <c r="C7">
        <f t="shared" si="0"/>
        <v>10</v>
      </c>
      <c r="D7" s="1">
        <f>'Projet Scoring'!F35</f>
        <v>10</v>
      </c>
    </row>
    <row r="8" spans="1:4" ht="13.5">
      <c r="A8" s="1" t="str">
        <f>'Projet Scoring'!A28</f>
        <v>Planification du projet (11 points)</v>
      </c>
      <c r="B8" s="1">
        <f>'Projet Scoring'!E28</f>
        <v>8.8</v>
      </c>
      <c r="C8">
        <f t="shared" si="0"/>
        <v>2.1999999999999993</v>
      </c>
      <c r="D8" s="1">
        <f>'Projet Scoring'!F28</f>
        <v>11</v>
      </c>
    </row>
    <row r="9" spans="1:4" ht="13.5">
      <c r="A9" s="1" t="str">
        <f>'Projet Scoring'!A20</f>
        <v>Clarté des spécifications (15 points)</v>
      </c>
      <c r="B9" s="1">
        <f>'Projet Scoring'!E20</f>
        <v>6</v>
      </c>
      <c r="C9">
        <f t="shared" si="0"/>
        <v>9</v>
      </c>
      <c r="D9" s="1">
        <f>'Projet Scoring'!F20</f>
        <v>15</v>
      </c>
    </row>
    <row r="10" spans="1:4" ht="13.5">
      <c r="A10" s="1" t="str">
        <f>'Projet Scoring'!A13</f>
        <v>Support du management (16 points)</v>
      </c>
      <c r="B10" s="1">
        <f>'Projet Scoring'!E13</f>
        <v>6.4</v>
      </c>
      <c r="C10">
        <f t="shared" si="0"/>
        <v>9.6</v>
      </c>
      <c r="D10" s="1">
        <f>'Projet Scoring'!F13</f>
        <v>16</v>
      </c>
    </row>
    <row r="11" spans="1:4" ht="13.5">
      <c r="A11" s="1" t="str">
        <f>'Projet Scoring'!A6</f>
        <v>Implication des utilisateurs (19 points)</v>
      </c>
      <c r="B11" s="1">
        <f>'Projet Scoring'!E6</f>
        <v>0</v>
      </c>
      <c r="C11">
        <f t="shared" si="0"/>
        <v>19</v>
      </c>
      <c r="D11" s="1">
        <f>'Projet Scoring'!F6</f>
        <v>19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(frasdl)</dc:creator>
  <cp:keywords/>
  <dc:description/>
  <cp:lastModifiedBy>De-La-Foye, Stanislas (ESI)</cp:lastModifiedBy>
  <cp:lastPrinted>2012-08-07T15:26:10Z</cp:lastPrinted>
  <dcterms:created xsi:type="dcterms:W3CDTF">2003-12-02T17:24:53Z</dcterms:created>
  <dcterms:modified xsi:type="dcterms:W3CDTF">2013-01-02T13:49:14Z</dcterms:modified>
  <cp:category/>
  <cp:version/>
  <cp:contentType/>
  <cp:contentStatus/>
</cp:coreProperties>
</file>